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zac/Downloads/"/>
    </mc:Choice>
  </mc:AlternateContent>
  <xr:revisionPtr revIDLastSave="0" documentId="13_ncr:1_{1149A0CC-5C80-F24A-A1EE-F2E7A9EBCEE4}" xr6:coauthVersionLast="38" xr6:coauthVersionMax="38" xr10:uidLastSave="{00000000-0000-0000-0000-000000000000}"/>
  <bookViews>
    <workbookView xWindow="6040" yWindow="2080" windowWidth="20340" windowHeight="13320" xr2:uid="{00000000-000D-0000-FFFF-FFFF00000000}"/>
  </bookViews>
  <sheets>
    <sheet name="Rental holding costs" sheetId="13" r:id="rId1"/>
  </sheets>
  <calcPr calcId="179021"/>
</workbook>
</file>

<file path=xl/calcChain.xml><?xml version="1.0" encoding="utf-8"?>
<calcChain xmlns="http://schemas.openxmlformats.org/spreadsheetml/2006/main">
  <c r="H17" i="13" l="1"/>
  <c r="H16" i="13"/>
  <c r="F16" i="13"/>
  <c r="F17" i="13" s="1"/>
  <c r="D16" i="13"/>
  <c r="D17" i="13" s="1"/>
  <c r="H12" i="13"/>
  <c r="F12" i="13"/>
  <c r="D12" i="13"/>
  <c r="H9" i="13"/>
  <c r="H11" i="13" s="1"/>
  <c r="H18" i="13" s="1"/>
  <c r="F9" i="13"/>
  <c r="F11" i="13" s="1"/>
  <c r="D9" i="13"/>
  <c r="D11" i="13" s="1"/>
  <c r="D18" i="13" l="1"/>
  <c r="F18" i="13"/>
  <c r="F20" i="13" s="1"/>
  <c r="D20" i="13"/>
  <c r="H20" i="13"/>
  <c r="F24" i="13" l="1"/>
  <c r="F23" i="13"/>
  <c r="F22" i="13"/>
  <c r="H24" i="13"/>
  <c r="H23" i="13"/>
  <c r="H22" i="13"/>
  <c r="D22" i="13"/>
  <c r="D23" i="13"/>
  <c r="D24" i="13"/>
</calcChain>
</file>

<file path=xl/sharedStrings.xml><?xml version="1.0" encoding="utf-8"?>
<sst xmlns="http://schemas.openxmlformats.org/spreadsheetml/2006/main" count="24" uniqueCount="23">
  <si>
    <t>Rent</t>
  </si>
  <si>
    <t>Rates</t>
  </si>
  <si>
    <t>Insurance</t>
  </si>
  <si>
    <t>Water</t>
  </si>
  <si>
    <t>Repairs &amp; Maint</t>
  </si>
  <si>
    <t>Property manager</t>
  </si>
  <si>
    <t>Total costs</t>
  </si>
  <si>
    <t>Monthly</t>
  </si>
  <si>
    <t>Fortnightly</t>
  </si>
  <si>
    <t>Weekly</t>
  </si>
  <si>
    <t>Cash Holding cost</t>
  </si>
  <si>
    <t>https://affinitasfinance.com.au/calculators/loan-repayment-calculator/</t>
  </si>
  <si>
    <t>Annual interest rate</t>
  </si>
  <si>
    <t>If your loan is interest only leave this line blank</t>
  </si>
  <si>
    <t>If your loan is principal and interest, use our repayment calculator to calculate your principal and interest repayment.</t>
  </si>
  <si>
    <t>Multiply this by 12 and deduct the annual interest in the row above to calculate your capital repayment each year.</t>
  </si>
  <si>
    <t>Note 2</t>
  </si>
  <si>
    <t>The tax cost / saving varies accordingly to a number of factors, too complex to include here. Contact the team at Affinitas Accounting for assistance with this.</t>
  </si>
  <si>
    <t xml:space="preserve"> Loan - Interest</t>
  </si>
  <si>
    <t xml:space="preserve"> Loan - Principal</t>
  </si>
  <si>
    <t>RENTAL HOLDING COSTS BUDGET</t>
  </si>
  <si>
    <t>Payment periods (weeks)</t>
  </si>
  <si>
    <t>*Note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</si>
</sst>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E497F"/>
        <bgColor indexed="64"/>
      </patternFill>
    </fill>
    <fill>
      <patternFill patternType="solid">
        <fgColor rgb="FFD9E1F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0" fontId="3" fillId="2" borderId="0" xfId="0" applyFont="1" applyFill="1" applyBorder="1" applyAlignment="1"/>
    <xf numFmtId="0" fontId="0" fillId="0" borderId="0" xfId="0" applyFill="1"/>
    <xf numFmtId="0" fontId="2" fillId="2" borderId="0" xfId="0" applyFont="1" applyFill="1"/>
    <xf numFmtId="10" fontId="2" fillId="2" borderId="0" xfId="0" applyNumberFormat="1" applyFont="1" applyFill="1" applyAlignment="1">
      <alignment horizontal="center"/>
    </xf>
    <xf numFmtId="0" fontId="2" fillId="0" borderId="0" xfId="0" applyFont="1" applyFill="1"/>
    <xf numFmtId="10" fontId="2" fillId="2" borderId="0" xfId="0" applyNumberFormat="1" applyFont="1" applyFill="1"/>
    <xf numFmtId="0" fontId="0" fillId="3" borderId="0" xfId="0" applyFill="1"/>
    <xf numFmtId="10" fontId="0" fillId="3" borderId="0" xfId="0" applyNumberFormat="1" applyFill="1"/>
    <xf numFmtId="0" fontId="0" fillId="3" borderId="1" xfId="0" applyFill="1" applyBorder="1"/>
    <xf numFmtId="1" fontId="0" fillId="3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307975</xdr:colOff>
      <xdr:row>0</xdr:row>
      <xdr:rowOff>171450</xdr:rowOff>
    </xdr:from>
    <xdr:to>
      <xdr:col>7</xdr:col>
      <xdr:colOff>76199</xdr:colOff>
      <xdr:row>4</xdr:row>
      <xdr:rowOff>136395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6A936B38-53D2-5947-BC28-07C8A34414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70275" y="171450"/>
          <a:ext cx="2460624" cy="7112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J34"/>
  <sheetViews>
    <sheetView tabSelected="1" zoomScale="81" workbookViewId="0">
      <selection activeCell="K10" sqref="K10"/>
    </sheetView>
  </sheetViews>
  <sheetFormatPr baseColWidth="10" defaultColWidth="8.83203125" defaultRowHeight="15" x14ac:dyDescent="0.2"/>
  <cols>
    <col min="1" max="1" width="23.83203125" customWidth="1"/>
  </cols>
  <sheetData>
    <row r="3" spans="1:8" x14ac:dyDescent="0.2">
      <c r="A3" s="3" t="s">
        <v>20</v>
      </c>
      <c r="B3" s="4"/>
      <c r="C3" s="5"/>
      <c r="D3" s="5"/>
      <c r="E3" s="6"/>
    </row>
    <row r="4" spans="1:8" x14ac:dyDescent="0.2">
      <c r="A4" s="1"/>
      <c r="B4" s="7"/>
      <c r="C4" s="7"/>
      <c r="D4" s="7"/>
    </row>
    <row r="6" spans="1:8" x14ac:dyDescent="0.2">
      <c r="D6" s="2"/>
    </row>
    <row r="7" spans="1:8" ht="16" x14ac:dyDescent="0.2">
      <c r="A7" s="8" t="s">
        <v>12</v>
      </c>
      <c r="D7" s="9">
        <v>4.4999999999999998E-2</v>
      </c>
      <c r="E7" s="10"/>
      <c r="F7" s="11">
        <v>6.5000000000000002E-2</v>
      </c>
      <c r="G7" s="10"/>
      <c r="H7" s="11">
        <v>7.4999999999999997E-2</v>
      </c>
    </row>
    <row r="8" spans="1:8" x14ac:dyDescent="0.2">
      <c r="C8" t="s">
        <v>21</v>
      </c>
    </row>
    <row r="9" spans="1:8" ht="16" x14ac:dyDescent="0.2">
      <c r="A9" s="8" t="s">
        <v>0</v>
      </c>
      <c r="B9" s="12">
        <v>600</v>
      </c>
      <c r="C9">
        <v>50</v>
      </c>
      <c r="D9" s="12">
        <f>B9*C9</f>
        <v>30000</v>
      </c>
      <c r="F9" s="12">
        <f>B9*C9</f>
        <v>30000</v>
      </c>
      <c r="H9" s="12">
        <f>B9*C9</f>
        <v>30000</v>
      </c>
    </row>
    <row r="10" spans="1:8" ht="16" x14ac:dyDescent="0.2">
      <c r="A10" s="10"/>
    </row>
    <row r="11" spans="1:8" ht="16" x14ac:dyDescent="0.2">
      <c r="A11" s="8" t="s">
        <v>5</v>
      </c>
      <c r="B11" s="13">
        <v>9.5000000000000001E-2</v>
      </c>
      <c r="D11" s="12">
        <f>0.095*D9</f>
        <v>2850</v>
      </c>
      <c r="F11" s="12">
        <f>0.095*F9</f>
        <v>2850</v>
      </c>
      <c r="H11" s="12">
        <f>0.095*H9</f>
        <v>2850</v>
      </c>
    </row>
    <row r="12" spans="1:8" ht="16" x14ac:dyDescent="0.2">
      <c r="A12" s="8" t="s">
        <v>1</v>
      </c>
      <c r="D12" s="12">
        <f>480*4</f>
        <v>1920</v>
      </c>
      <c r="F12" s="12">
        <f>480*4</f>
        <v>1920</v>
      </c>
      <c r="H12" s="12">
        <f>480*4</f>
        <v>1920</v>
      </c>
    </row>
    <row r="13" spans="1:8" ht="16" x14ac:dyDescent="0.2">
      <c r="A13" s="8" t="s">
        <v>2</v>
      </c>
      <c r="D13" s="12">
        <v>900</v>
      </c>
      <c r="F13" s="12">
        <v>900</v>
      </c>
      <c r="H13" s="12">
        <v>900</v>
      </c>
    </row>
    <row r="14" spans="1:8" ht="16" x14ac:dyDescent="0.2">
      <c r="A14" s="8" t="s">
        <v>3</v>
      </c>
      <c r="D14" s="12">
        <v>1000</v>
      </c>
      <c r="F14" s="12">
        <v>1000</v>
      </c>
      <c r="H14" s="12">
        <v>1000</v>
      </c>
    </row>
    <row r="15" spans="1:8" ht="16" x14ac:dyDescent="0.2">
      <c r="A15" s="8" t="s">
        <v>4</v>
      </c>
      <c r="D15" s="12">
        <v>1000</v>
      </c>
      <c r="F15" s="12">
        <v>1000</v>
      </c>
      <c r="H15" s="12">
        <v>1000</v>
      </c>
    </row>
    <row r="16" spans="1:8" ht="16" x14ac:dyDescent="0.2">
      <c r="A16" s="8" t="s">
        <v>18</v>
      </c>
      <c r="B16" s="12">
        <v>420000</v>
      </c>
      <c r="D16" s="12">
        <f>0.045*B16</f>
        <v>18900</v>
      </c>
      <c r="F16" s="12">
        <f>0.065*B16</f>
        <v>27300</v>
      </c>
      <c r="H16" s="12">
        <f>0.075*B16</f>
        <v>31500</v>
      </c>
    </row>
    <row r="17" spans="1:10" ht="16" x14ac:dyDescent="0.2">
      <c r="A17" s="8" t="s">
        <v>19</v>
      </c>
      <c r="D17" s="14">
        <f>(2128*12)-D16</f>
        <v>6636</v>
      </c>
      <c r="F17" s="14">
        <f>(2654*12)-F16</f>
        <v>4548</v>
      </c>
      <c r="H17" s="14">
        <f>(2936)*12-H16</f>
        <v>3732</v>
      </c>
      <c r="J17" s="1" t="s">
        <v>22</v>
      </c>
    </row>
    <row r="18" spans="1:10" ht="16" x14ac:dyDescent="0.2">
      <c r="A18" s="8" t="s">
        <v>6</v>
      </c>
      <c r="D18" s="12">
        <f>SUM(D11:D17)</f>
        <v>33206</v>
      </c>
      <c r="F18" s="12">
        <f>SUM(F11:F17)</f>
        <v>39518</v>
      </c>
      <c r="H18" s="12">
        <f>SUM(H11:H17)</f>
        <v>42902</v>
      </c>
    </row>
    <row r="19" spans="1:10" ht="16" x14ac:dyDescent="0.2">
      <c r="A19" s="10"/>
    </row>
    <row r="20" spans="1:10" ht="16" x14ac:dyDescent="0.2">
      <c r="A20" s="8" t="s">
        <v>10</v>
      </c>
      <c r="D20" s="12">
        <f>D9-D18</f>
        <v>-3206</v>
      </c>
      <c r="F20" s="12">
        <f>F9-F18</f>
        <v>-9518</v>
      </c>
      <c r="H20" s="12">
        <f>H9-H18</f>
        <v>-12902</v>
      </c>
    </row>
    <row r="21" spans="1:10" ht="16" x14ac:dyDescent="0.2">
      <c r="A21" s="10"/>
    </row>
    <row r="22" spans="1:10" ht="16" x14ac:dyDescent="0.2">
      <c r="A22" s="8" t="s">
        <v>7</v>
      </c>
      <c r="D22" s="15">
        <f>D20/12</f>
        <v>-267.16666666666669</v>
      </c>
      <c r="F22" s="15">
        <f>F20/12</f>
        <v>-793.16666666666663</v>
      </c>
      <c r="H22" s="15">
        <f>H20/12</f>
        <v>-1075.1666666666667</v>
      </c>
    </row>
    <row r="23" spans="1:10" ht="16" x14ac:dyDescent="0.2">
      <c r="A23" s="8" t="s">
        <v>8</v>
      </c>
      <c r="D23" s="15">
        <f>D20/26</f>
        <v>-123.30769230769231</v>
      </c>
      <c r="F23" s="15">
        <f>F20/26</f>
        <v>-366.07692307692309</v>
      </c>
      <c r="H23" s="15">
        <f>H20/26</f>
        <v>-496.23076923076923</v>
      </c>
    </row>
    <row r="24" spans="1:10" ht="16" x14ac:dyDescent="0.2">
      <c r="A24" s="8" t="s">
        <v>9</v>
      </c>
      <c r="D24" s="15">
        <f>D20/52</f>
        <v>-61.653846153846153</v>
      </c>
      <c r="F24" s="15">
        <f>F20/52</f>
        <v>-183.03846153846155</v>
      </c>
      <c r="H24" s="15">
        <f>H20/52</f>
        <v>-248.11538461538461</v>
      </c>
    </row>
    <row r="26" spans="1:10" x14ac:dyDescent="0.2">
      <c r="A26" s="1" t="s">
        <v>22</v>
      </c>
    </row>
    <row r="27" spans="1:10" x14ac:dyDescent="0.2">
      <c r="A27" t="s">
        <v>13</v>
      </c>
    </row>
    <row r="28" spans="1:10" x14ac:dyDescent="0.2">
      <c r="A28" t="s">
        <v>14</v>
      </c>
    </row>
    <row r="29" spans="1:10" x14ac:dyDescent="0.2">
      <c r="A29" t="s">
        <v>15</v>
      </c>
    </row>
    <row r="31" spans="1:10" x14ac:dyDescent="0.2">
      <c r="A31" t="s">
        <v>11</v>
      </c>
    </row>
    <row r="33" spans="1:1" x14ac:dyDescent="0.2">
      <c r="A33" s="1" t="s">
        <v>16</v>
      </c>
    </row>
    <row r="34" spans="1:1" x14ac:dyDescent="0.2">
      <c r="A34" t="s">
        <v>17</v>
      </c>
    </row>
  </sheetData>
  <mergeCells count="1">
    <mergeCell ref="A3:B3"/>
  </mergeCells>
  <pageMargins left="0.70866141732283472" right="0.70866141732283472" top="0.74803149606299213" bottom="0.74803149606299213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Rental holding costs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Reyes</dc:creator>
  <cp:lastModifiedBy>Zac van Manen</cp:lastModifiedBy>
  <cp:lastPrinted>2018-11-14T06:04:56Z</cp:lastPrinted>
  <dcterms:created xsi:type="dcterms:W3CDTF">2014-12-01T01:46:29Z</dcterms:created>
  <dcterms:modified xsi:type="dcterms:W3CDTF">2018-11-28T02:49:10Z</dcterms:modified>
</cp:coreProperties>
</file>